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B31" i="1" l="1"/>
  <c r="B24" i="1"/>
  <c r="B23" i="1"/>
  <c r="D17" i="1" l="1"/>
  <c r="B11" i="1"/>
  <c r="B9" i="1"/>
  <c r="B35" i="1" l="1"/>
  <c r="D30" i="1"/>
  <c r="D24" i="1"/>
  <c r="D18" i="1" l="1"/>
  <c r="C35" i="1" l="1"/>
  <c r="D26" i="1"/>
  <c r="B20" i="1"/>
  <c r="C20" i="1"/>
  <c r="D35" i="1" l="1"/>
  <c r="D31" i="1"/>
  <c r="D14" i="1" l="1"/>
  <c r="D16" i="1" l="1"/>
  <c r="D15" i="1" l="1"/>
  <c r="D28" i="1" l="1"/>
  <c r="D22" i="1" l="1"/>
  <c r="D25" i="1"/>
  <c r="D27" i="1"/>
  <c r="D29" i="1"/>
  <c r="D32" i="1"/>
  <c r="D33" i="1"/>
  <c r="D34" i="1"/>
  <c r="D23" i="1"/>
  <c r="D10" i="1"/>
  <c r="D11" i="1"/>
  <c r="D12" i="1"/>
  <c r="D13" i="1"/>
  <c r="D19" i="1"/>
  <c r="C36" i="1"/>
  <c r="D9" i="1" l="1"/>
  <c r="D20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<sst xmlns="http://schemas.openxmlformats.org/spreadsheetml/2006/main" count="43" uniqueCount="43">
  <si>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</si>
  <si>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</si>
  <si>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</si>
  <si>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</si>
  <si>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</si>
  <si>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</si>
  <si>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</si>
  <si>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</si>
  <si>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</si>
  <si>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</si>
  <si>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</si>
  <si>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</si>
  <si>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</si>
  <si>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</si>
  <si>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</si>
  <si>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</si>
  <si>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</si>
  <si>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</si>
  <si>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</si>
  <si>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</si>
  <si>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</si>
  <si>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</si>
  <si>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</si>
  <si>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</si>
  <si>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</si>
  <si>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</si>
  <si>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</si>
  <si>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</si>
  <si>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</si>
  <si>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</si>
  <si>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</si>
  <si>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</si>
  <si>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</si>
  <si>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Тавлыкаевский сельсовет муниципального района Баймакский район Республики Башкортостан</t>
  </si>
  <si>
    <t>Сельское хозяйство и рыболовство</t>
  </si>
  <si>
    <t xml:space="preserve">Глава сельского поселения           </t>
  </si>
  <si>
    <t>Саитов Ф.А.</t>
  </si>
  <si>
    <t>ДОХОДЫ ОТ ОКАЗАНИЯ ПЛАТНЫХ УСЛУГ И КОМПЕНСАЦИИ ЗАТРАТ ГОСУДАРСТВА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</si>
  <si>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 (РД)</t>
  </si>
  <si>
    <t>ШТРАФЫ</t>
  </si>
  <si>
    <t>Обеспечение проведения выборов и референдумов</t>
  </si>
  <si>
    <t>Исп. Назирова Г.С.</t>
  </si>
  <si>
    <t>на 1 июля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</si>
</sst>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0;&#1089;&#1087;&#1086;&#1083;&#1085;&#1077;&#1085;&#1080;&#1102;%20&#1073;&#1102;&#1076;&#1078;&#1077;&#1090;&#1072;%20&#1087;&#1086;%20&#1076;&#1086;&#1093;&#1086;&#1076;&#1072;&#1084;%20(&#1082;%20&#1047;&#1072;&#1082;&#1086;&#1085;&#1091;%20&#1086;&#1073;%20&#1080;&#1089;&#1087;&#1086;&#1083;&#1085;&#1077;&#1085;&#1080;&#1080;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0;&#1089;&#1087;&#1086;&#1083;&#1085;&#1077;&#1085;&#1080;&#1102;%20&#1073;&#1102;&#1076;&#1078;&#1077;&#1090;&#1072;%20&#1087;&#1086;%20&#1088;&#1072;&#1089;&#1093;&#1086;&#1076;&#1072;&#1084;%20(&#1082;%20&#1047;&#1072;&#1082;&#1086;&#1085;&#1091;%20&#1086;&#1073;%20&#1080;&#1089;&#1087;&#1086;&#1083;&#1085;&#1077;&#1085;&#1080;&#1080;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"/>
    </sheetNames>
    <sheetDataSet>
      <sheetData sheetId="0">
        <row r="9">
          <cell r="I9">
            <v>819400</v>
          </cell>
        </row>
        <row r="20">
          <cell r="I20">
            <v>749300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"/>
    </sheetNames>
    <sheetDataSet>
      <sheetData sheetId="0">
        <row r="8">
          <cell r="L8">
            <v>261092.47</v>
          </cell>
        </row>
        <row r="15">
          <cell r="I15">
            <v>1843620.95</v>
          </cell>
        </row>
        <row r="29">
          <cell r="I29">
            <v>76459.05</v>
          </cell>
        </row>
        <row r="58">
          <cell r="I58">
            <v>697300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6" workbookViewId="0">
      <selection activeCell="J34" sqref="J34"/>
    </sheetView>
  </sheetViews>
  <sheetFormatPr defaultRowHeight="15" x14ac:dyDescent="0.25"/>
  <cols>
    <col min="1" max="1" width="45.42578125" customWidth="1"/>
    <col min="2" max="2" width="15.5703125" customWidth="1"/>
    <col min="3" max="3" width="15.5703125" style="24" customWidth="1"/>
    <col min="4" max="4" width="9.28515625" customWidth="1"/>
  </cols>
  <sheetData>
    <row r="1" spans="1:5" x14ac:dyDescent="0.25">
      <c r="A1" s="25" t="s">
        <v>1</v>
      </c>
      <c r="B1" s="26"/>
      <c r="C1" s="26"/>
      <c r="D1" s="26"/>
      <c r="E1" s="2"/>
    </row>
    <row r="2" spans="1:5" x14ac:dyDescent="0.25">
      <c r="A2" s="25" t="s">
        <v>2</v>
      </c>
      <c r="B2" s="26"/>
      <c r="C2" s="26"/>
      <c r="D2" s="26"/>
      <c r="E2" s="2"/>
    </row>
    <row r="3" spans="1:5" x14ac:dyDescent="0.25">
      <c r="A3" s="25" t="s">
        <v>33</v>
      </c>
      <c r="B3" s="26"/>
      <c r="C3" s="26"/>
      <c r="D3" s="26"/>
      <c r="E3" s="2"/>
    </row>
    <row r="4" spans="1:5" x14ac:dyDescent="0.25">
      <c r="A4" s="25" t="s">
        <v>42</v>
      </c>
      <c r="B4" s="26"/>
      <c r="C4" s="26"/>
      <c r="D4" s="26"/>
      <c r="E4" s="2"/>
    </row>
    <row r="5" spans="1:5" x14ac:dyDescent="0.25">
      <c r="A5" s="25" t="s">
        <v>0</v>
      </c>
      <c r="B5" s="26"/>
      <c r="C5" s="26"/>
      <c r="D5" s="26"/>
      <c r="E5" s="2"/>
    </row>
    <row r="6" spans="1:5" x14ac:dyDescent="0.25">
      <c r="A6" s="27" t="s">
        <v>3</v>
      </c>
      <c r="B6" s="28"/>
      <c r="C6" s="28"/>
      <c r="D6" s="28"/>
      <c r="E6" s="2"/>
    </row>
    <row r="7" spans="1:5" ht="30" customHeight="1" x14ac:dyDescent="0.25">
      <c r="A7" s="3" t="s">
        <v>4</v>
      </c>
      <c r="B7" s="3" t="s">
        <v>5</v>
      </c>
      <c r="C7" s="20" t="s">
        <v>6</v>
      </c>
      <c r="D7" s="3" t="s">
        <v>7</v>
      </c>
      <c r="E7" s="2"/>
    </row>
    <row r="8" spans="1:5" ht="15.75" customHeight="1" x14ac:dyDescent="0.25">
      <c r="A8" s="29" t="s">
        <v>13</v>
      </c>
      <c r="B8" s="30"/>
      <c r="C8" s="30"/>
      <c r="D8" s="31"/>
      <c r="E8" s="2"/>
    </row>
    <row r="9" spans="1:5" x14ac:dyDescent="0.25">
      <c r="A9" s="4" t="s">
        <v>8</v>
      </c>
      <c r="B9" s="14">
        <f>[1]Результат!$I$9</f>
        <v>819400</v>
      </c>
      <c r="C9" s="19">
        <v>11220.96</v>
      </c>
      <c r="D9" s="16">
        <f>C9/B9*100</f>
        <v>1.3694117647058821</v>
      </c>
      <c r="E9" s="2"/>
    </row>
    <row r="10" spans="1:5" x14ac:dyDescent="0.25">
      <c r="A10" s="4" t="s">
        <v>20</v>
      </c>
      <c r="B10" s="14">
        <v>70100</v>
      </c>
      <c r="C10" s="19">
        <v>25087.82</v>
      </c>
      <c r="D10" s="16">
        <f t="shared" ref="D10:D14" si="0">C10/B10*100</f>
        <v>35.788616262482172</v>
      </c>
      <c r="E10" s="2"/>
    </row>
    <row r="11" spans="1:5" s="8" customFormat="1" x14ac:dyDescent="0.25">
      <c r="A11" s="9" t="s">
        <v>19</v>
      </c>
      <c r="B11" s="14">
        <f>[1]Результат!$I$20</f>
        <v>749300</v>
      </c>
      <c r="C11" s="19">
        <v>-17052.560000000001</v>
      </c>
      <c r="D11" s="16">
        <f t="shared" si="0"/>
        <v>-2.2757987454957962</v>
      </c>
      <c r="E11" s="2"/>
    </row>
    <row r="12" spans="1:5" x14ac:dyDescent="0.25">
      <c r="A12" s="4" t="s">
        <v>21</v>
      </c>
      <c r="B12" s="14">
        <v>703600</v>
      </c>
      <c r="C12" s="19">
        <v>16677.5</v>
      </c>
      <c r="D12" s="16">
        <f t="shared" si="0"/>
        <v>2.3703098351335985</v>
      </c>
      <c r="E12" s="2"/>
    </row>
    <row r="13" spans="1:5" x14ac:dyDescent="0.25">
      <c r="A13" s="4" t="s">
        <v>9</v>
      </c>
      <c r="B13" s="14">
        <v>20000</v>
      </c>
      <c r="C13" s="19">
        <v>19500</v>
      </c>
      <c r="D13" s="16">
        <f t="shared" si="0"/>
        <v>97.5</v>
      </c>
      <c r="E13" s="2"/>
    </row>
    <row r="14" spans="1:5" s="12" customFormat="1" ht="36.75" customHeight="1" x14ac:dyDescent="0.25">
      <c r="A14" s="4" t="s">
        <v>10</v>
      </c>
      <c r="B14" s="14">
        <v>0</v>
      </c>
      <c r="C14" s="19">
        <v>0</v>
      </c>
      <c r="D14" s="16" t="e">
        <f t="shared" si="0"/>
        <v>#DIV/0!</v>
      </c>
      <c r="E14" s="2"/>
    </row>
    <row r="15" spans="1:5" s="12" customFormat="1" ht="26.25" customHeight="1" x14ac:dyDescent="0.25">
      <c r="A15" s="4" t="s">
        <v>37</v>
      </c>
      <c r="B15" s="14">
        <v>0</v>
      </c>
      <c r="C15" s="19">
        <v>0</v>
      </c>
      <c r="D15" s="16" t="e">
        <f t="shared" ref="D15:D16" si="1">C15/B15*100</f>
        <v>#DIV/0!</v>
      </c>
      <c r="E15" s="2"/>
    </row>
    <row r="16" spans="1:5" x14ac:dyDescent="0.25">
      <c r="A16" s="4" t="s">
        <v>11</v>
      </c>
      <c r="B16" s="14">
        <v>10000</v>
      </c>
      <c r="C16" s="19">
        <v>0</v>
      </c>
      <c r="D16" s="16">
        <f t="shared" si="1"/>
        <v>0</v>
      </c>
      <c r="E16" s="2"/>
    </row>
    <row r="17" spans="1:5" s="12" customFormat="1" x14ac:dyDescent="0.25">
      <c r="A17" s="4" t="s">
        <v>31</v>
      </c>
      <c r="B17" s="14">
        <v>0</v>
      </c>
      <c r="C17" s="19">
        <v>3185.7</v>
      </c>
      <c r="D17" s="16" t="e">
        <f t="shared" ref="D17" si="2">C17/B17*100</f>
        <v>#DIV/0!</v>
      </c>
      <c r="E17" s="2"/>
    </row>
    <row r="18" spans="1:5" x14ac:dyDescent="0.25">
      <c r="A18" s="4" t="s">
        <v>39</v>
      </c>
      <c r="B18" s="14">
        <v>0</v>
      </c>
      <c r="C18" s="19">
        <v>0</v>
      </c>
      <c r="D18" s="16" t="e">
        <f t="shared" ref="D18" si="3">C18/B18*100</f>
        <v>#DIV/0!</v>
      </c>
      <c r="E18" s="2"/>
    </row>
    <row r="19" spans="1:5" x14ac:dyDescent="0.25">
      <c r="A19" s="4" t="s">
        <v>12</v>
      </c>
      <c r="B19" s="14">
        <v>3420050</v>
      </c>
      <c r="C19" s="19">
        <v>2202582</v>
      </c>
      <c r="D19" s="16">
        <f>C19/B19*100</f>
        <v>64.40204090583471</v>
      </c>
      <c r="E19" s="2"/>
    </row>
    <row r="20" spans="1:5" x14ac:dyDescent="0.25">
      <c r="A20" s="3" t="s">
        <v>14</v>
      </c>
      <c r="B20" s="15">
        <f>B10+B11+B12+B13+B14+B15+B16+B17+B19</f>
        <v>4973050</v>
      </c>
      <c r="C20" s="21">
        <f>C10+C11+C12+C13+C14+C17+C19</f>
        <v>2249980.46</v>
      </c>
      <c r="D20" s="16">
        <f>C20/B20*100</f>
        <v>45.2434715114467</v>
      </c>
      <c r="E20" s="2"/>
    </row>
    <row r="21" spans="1:5" x14ac:dyDescent="0.25">
      <c r="A21" s="18" t="s">
        <v>16</v>
      </c>
      <c r="B21" s="18"/>
      <c r="C21" s="22"/>
      <c r="D21" s="18"/>
    </row>
    <row r="22" spans="1:5" ht="22.5" x14ac:dyDescent="0.25">
      <c r="A22" s="13" t="s">
        <v>22</v>
      </c>
      <c r="B22" s="14">
        <v>984198</v>
      </c>
      <c r="C22" s="19">
        <v>413747.33</v>
      </c>
      <c r="D22" s="14">
        <f>C22/B22*100</f>
        <v>42.039033812301994</v>
      </c>
    </row>
    <row r="23" spans="1:5" ht="33.75" x14ac:dyDescent="0.25">
      <c r="A23" s="13" t="s">
        <v>23</v>
      </c>
      <c r="B23" s="14">
        <f>[2]Результат!$I$15</f>
        <v>1843620.95</v>
      </c>
      <c r="C23" s="19">
        <v>639803.06999999995</v>
      </c>
      <c r="D23" s="14">
        <f>C23/B23*100</f>
        <v>34.703612475221654</v>
      </c>
    </row>
    <row r="24" spans="1:5" s="12" customFormat="1" x14ac:dyDescent="0.25">
      <c r="A24" s="13" t="s">
        <v>40</v>
      </c>
      <c r="B24" s="14">
        <f>[2]Результат!$I$29</f>
        <v>76459.05</v>
      </c>
      <c r="C24" s="19">
        <v>0</v>
      </c>
      <c r="D24" s="14">
        <f>C24/B24*100</f>
        <v>0</v>
      </c>
    </row>
    <row r="25" spans="1:5" x14ac:dyDescent="0.25">
      <c r="A25" s="13" t="s">
        <v>24</v>
      </c>
      <c r="B25" s="14">
        <v>3000</v>
      </c>
      <c r="C25" s="19">
        <v>0</v>
      </c>
      <c r="D25" s="14">
        <f t="shared" ref="D25:D34" si="4">C25/B25*100</f>
        <v>0</v>
      </c>
    </row>
    <row r="26" spans="1:5" s="12" customFormat="1" x14ac:dyDescent="0.25">
      <c r="A26" s="13" t="s">
        <v>34</v>
      </c>
      <c r="B26" s="14">
        <v>0</v>
      </c>
      <c r="C26" s="19">
        <v>0</v>
      </c>
      <c r="D26" s="14" t="e">
        <f>C26/B26*100</f>
        <v>#DIV/0!</v>
      </c>
    </row>
    <row r="27" spans="1:5" x14ac:dyDescent="0.25">
      <c r="A27" s="13" t="s">
        <v>25</v>
      </c>
      <c r="B27" s="14">
        <v>509700</v>
      </c>
      <c r="C27" s="14">
        <v>125745.65</v>
      </c>
      <c r="D27" s="14">
        <f t="shared" si="4"/>
        <v>24.670521875613105</v>
      </c>
    </row>
    <row r="28" spans="1:5" s="12" customFormat="1" x14ac:dyDescent="0.25">
      <c r="A28" s="13" t="s">
        <v>26</v>
      </c>
      <c r="B28" s="14">
        <v>386650</v>
      </c>
      <c r="C28" s="14">
        <v>77000</v>
      </c>
      <c r="D28" s="14">
        <f t="shared" ref="D28" si="5">C28/B28*100</f>
        <v>19.914651493598861</v>
      </c>
    </row>
    <row r="29" spans="1:5" s="12" customFormat="1" x14ac:dyDescent="0.25">
      <c r="A29" s="13" t="s">
        <v>32</v>
      </c>
      <c r="B29" s="14">
        <v>0</v>
      </c>
      <c r="C29" s="19">
        <v>0</v>
      </c>
      <c r="D29" s="14" t="e">
        <f t="shared" si="4"/>
        <v>#DIV/0!</v>
      </c>
    </row>
    <row r="30" spans="1:5" ht="36.75" customHeight="1" x14ac:dyDescent="0.25">
      <c r="A30" s="13" t="s">
        <v>27</v>
      </c>
      <c r="B30" s="14">
        <v>0</v>
      </c>
      <c r="C30" s="19">
        <v>0</v>
      </c>
      <c r="D30" s="14" t="e">
        <f t="shared" si="4"/>
        <v>#DIV/0!</v>
      </c>
    </row>
    <row r="31" spans="1:5" x14ac:dyDescent="0.25">
      <c r="A31" s="13" t="s">
        <v>28</v>
      </c>
      <c r="B31" s="14">
        <f>[2]Результат!$I$58</f>
        <v>697300</v>
      </c>
      <c r="C31" s="19">
        <v>157438.88</v>
      </c>
      <c r="D31" s="14">
        <f t="shared" ref="D31" si="6">C31/B31*100</f>
        <v>22.578356517997992</v>
      </c>
    </row>
    <row r="32" spans="1:5" ht="45" x14ac:dyDescent="0.25">
      <c r="A32" s="13" t="s">
        <v>38</v>
      </c>
      <c r="B32" s="14">
        <v>0</v>
      </c>
      <c r="C32" s="19">
        <v>0</v>
      </c>
      <c r="D32" s="14" t="e">
        <f t="shared" si="4"/>
        <v>#DIV/0!</v>
      </c>
    </row>
    <row r="33" spans="1:4" x14ac:dyDescent="0.25">
      <c r="A33" s="13" t="s">
        <v>29</v>
      </c>
      <c r="B33" s="14">
        <v>0</v>
      </c>
      <c r="C33" s="14">
        <v>0</v>
      </c>
      <c r="D33" s="14" t="e">
        <f t="shared" si="4"/>
        <v>#DIV/0!</v>
      </c>
    </row>
    <row r="34" spans="1:4" x14ac:dyDescent="0.25">
      <c r="A34" s="13" t="s">
        <v>15</v>
      </c>
      <c r="B34" s="14">
        <v>0</v>
      </c>
      <c r="C34" s="19">
        <v>0</v>
      </c>
      <c r="D34" s="14" t="e">
        <f t="shared" si="4"/>
        <v>#DIV/0!</v>
      </c>
    </row>
    <row r="35" spans="1:4" x14ac:dyDescent="0.25">
      <c r="A35" s="5" t="s">
        <v>17</v>
      </c>
      <c r="B35" s="15">
        <f>B22+B23+B25+B26+B27+B28+B29+B30+B31+B32+B33+B34+B24</f>
        <v>4500928</v>
      </c>
      <c r="C35" s="21">
        <f>C22+C23+C25+C26+C27+C28+C29+C30+C31+C32+C33+C34</f>
        <v>1413734.9299999997</v>
      </c>
      <c r="D35" s="17">
        <f>C35/B35*100</f>
        <v>31.409854367810365</v>
      </c>
    </row>
    <row r="36" spans="1:4" s="8" customFormat="1" x14ac:dyDescent="0.25">
      <c r="A36" s="6" t="s">
        <v>18</v>
      </c>
      <c r="B36" s="7">
        <f>B20-B35</f>
        <v>472122</v>
      </c>
      <c r="C36" s="23">
        <f>C20-C35</f>
        <v>836245.53000000026</v>
      </c>
      <c r="D36" s="1"/>
    </row>
    <row r="37" spans="1:4" x14ac:dyDescent="0.25">
      <c r="A37" s="10" t="s">
        <v>35</v>
      </c>
      <c r="B37" s="10"/>
      <c r="C37" s="24" t="s">
        <v>36</v>
      </c>
      <c r="D37" s="10"/>
    </row>
    <row r="38" spans="1:4" x14ac:dyDescent="0.25">
      <c r="A38" s="10"/>
      <c r="B38" s="10"/>
      <c r="D38" s="10"/>
    </row>
    <row r="40" spans="1:4" x14ac:dyDescent="0.25">
      <c r="A40" s="11" t="s">
        <v>41</v>
      </c>
      <c r="B40" s="10"/>
      <c r="D40" s="10"/>
    </row>
    <row r="41" spans="1:4" x14ac:dyDescent="0.25">
      <c r="A41" s="11" t="s">
        <v>30</v>
      </c>
      <c r="B41" s="10"/>
      <c r="D41" s="10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2023-07-04T05:32:20Z</dcterms:modified>
</cp:coreProperties>
</file>